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lap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<sst xmlns="http://schemas.openxmlformats.org/spreadsheetml/2006/main" count="46" uniqueCount="40">
  <si>
    <r>
      <rPr>
        <b val="true"/>
        <sz val="18"/>
        <color rgb="FF999999"/>
        <rFont val="Arial"/>
        <family val="0"/>
        <charset val="1"/>
      </rPr>
      <t xml:space="preserve">K A L K U L Á T O R
</t>
    </r>
    <r>
      <rPr>
        <b val="true"/>
        <sz val="12"/>
        <color rgb="FF434343"/>
        <rFont val="Arial"/>
        <family val="0"/>
        <charset val="1"/>
      </rPr>
      <t xml:space="preserve">
</t>
    </r>
    <r>
      <rPr>
        <b val="true"/>
        <sz val="11"/>
        <color rgb="FF46C6A4"/>
        <rFont val="Arial"/>
        <family val="0"/>
        <charset val="1"/>
      </rPr>
      <t xml:space="preserve">! ! ! A ZÖLD MEZŐKBEN ÍRD ÁT A SZÁMOKAT TETSZÉS SZERINT ! ! !
A TÖBBI AUTOMATIKUSAN SZÁMÍTÓDIK</t>
    </r>
  </si>
  <si>
    <t xml:space="preserve">VÁLTOZÓK</t>
  </si>
  <si>
    <t xml:space="preserve">üzemanyag ár /liter</t>
  </si>
  <si>
    <t xml:space="preserve">EUR - HUF árfolyam</t>
  </si>
  <si>
    <t xml:space="preserve">jármű tankjának  
űrtartalma (l)</t>
  </si>
  <si>
    <t xml:space="preserve">jármű fogyasztása (l/100km)</t>
  </si>
  <si>
    <t xml:space="preserve">Fogyasztás 
csökkenés mértéke (%)</t>
  </si>
  <si>
    <t xml:space="preserve">Megtakarítás FFX-szel 1 tanknál</t>
  </si>
  <si>
    <t xml:space="preserve">Megtakarítás összes flaska FFX-szel</t>
  </si>
  <si>
    <t xml:space="preserve">üzemanyag költség 
/1 tank</t>
  </si>
  <si>
    <t xml:space="preserve">adalék ára 
1 tankhoz</t>
  </si>
  <si>
    <t xml:space="preserve"> megtakarítás</t>
  </si>
  <si>
    <t xml:space="preserve">összesen</t>
  </si>
  <si>
    <t xml:space="preserve">Nettó megtakarítás (FFX ára levonva)</t>
  </si>
  <si>
    <t xml:space="preserve">mennyi üzemanyaghoz elég (l)</t>
  </si>
  <si>
    <t xml:space="preserve">ezzel megtett km-ek</t>
  </si>
  <si>
    <t xml:space="preserve">FFX</t>
  </si>
  <si>
    <t xml:space="preserve">Flaskák száma</t>
  </si>
  <si>
    <t xml:space="preserve">Bruttó ár (€)</t>
  </si>
  <si>
    <t xml:space="preserve">bruttó ár (Ft)</t>
  </si>
  <si>
    <t xml:space="preserve">űrtartalom (ml)</t>
  </si>
  <si>
    <t xml:space="preserve">ml/l</t>
  </si>
  <si>
    <t xml:space="preserve">FFX ára Ft/l</t>
  </si>
  <si>
    <t xml:space="preserve">FFX ára Ft/tank</t>
  </si>
  <si>
    <t xml:space="preserve">FOGYASZTÁS FFX NÉLKÜL</t>
  </si>
  <si>
    <t xml:space="preserve">FOGYASZTÁS FFX ADALÉKKAL</t>
  </si>
  <si>
    <t xml:space="preserve">üzemanyag költség/1km</t>
  </si>
  <si>
    <t xml:space="preserve">1 tank üzemanyaggal megtett km</t>
  </si>
  <si>
    <t xml:space="preserve">üzemanyag költség/ tank</t>
  </si>
  <si>
    <t xml:space="preserve">jármű fogyasztása adalékkal (l/100km)</t>
  </si>
  <si>
    <t xml:space="preserve">1 tank adalékolt üzemanyaggal megtett km</t>
  </si>
  <si>
    <t xml:space="preserve">üzemanyag + adalék költség/ tank</t>
  </si>
  <si>
    <t xml:space="preserve">KM MEGTÉRÜLÉS</t>
  </si>
  <si>
    <t xml:space="preserve">Üzemanyag megtakarítás adómentes</t>
  </si>
  <si>
    <t xml:space="preserve">1 km-en a megtakarítás</t>
  </si>
  <si>
    <t xml:space="preserve">km-en nullszaldós</t>
  </si>
  <si>
    <t xml:space="preserve">Kezelten megtett km</t>
  </si>
  <si>
    <t xml:space="preserve">Megtakarítással megtett km</t>
  </si>
  <si>
    <t xml:space="preserve">Maximális megtakarításhoz össz km</t>
  </si>
  <si>
    <t xml:space="preserve">Teljes nettó megtakarítás egy flaska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</si>
</sst>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%"/>
    <numFmt numFmtId="166" formatCode="#,##0&quot;Ft&quot;"/>
    <numFmt numFmtId="167" formatCode="#,##0\ [$Ft-40E]"/>
    <numFmt numFmtId="168" formatCode="General"/>
    <numFmt numFmtId="169" formatCode="0"/>
    <numFmt numFmtId="170" formatCode="#,##0&quot; Ft&quot;"/>
    <numFmt numFmtId="171" formatCode="#,##0.0&quot;Ft&quot;"/>
    <numFmt numFmtId="172" formatCode="0.0"/>
    <numFmt numFmtId="173" formatCode="#,##0_);\-#,##0"/>
    <numFmt numFmtId="174" formatCode="#,##0.00"/>
    <numFmt numFmtId="175" formatCode="0.00"/>
    <numFmt numFmtId="176" formatCode="_-* #,##0.0\ [$Ft-40E]_-;\-* #,##0.0\ [$Ft-40E]_-;_-* \-??\ [$Ft-40E]_-;_-@_-"/>
    <numFmt numFmtId="177" formatCode="_-* #,##0\ [$Ft-40E]_-;\-* #,##0\ [$Ft-40E]_-;_-* \-??\ [$Ft-40E]_-;_-@_-"/>
  </numFmts>
  <fonts count="24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FFFFFF"/>
      <name val="Arial"/>
      <family val="0"/>
      <charset val="1"/>
    </font>
    <font>
      <b val="true"/>
      <sz val="18"/>
      <color rgb="FF999999"/>
      <name val="Arial"/>
      <family val="0"/>
      <charset val="1"/>
    </font>
    <font>
      <b val="true"/>
      <sz val="12"/>
      <color rgb="FF434343"/>
      <name val="Arial"/>
      <family val="0"/>
      <charset val="1"/>
    </font>
    <font>
      <b val="true"/>
      <sz val="11"/>
      <color rgb="FF46C6A4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24"/>
      <color rgb="FF46C6A4"/>
      <name val="Arial"/>
      <family val="0"/>
      <charset val="1"/>
    </font>
    <font>
      <b val="true"/>
      <sz val="18"/>
      <color rgb="FF46C6A4"/>
      <name val="Arial"/>
      <family val="0"/>
      <charset val="1"/>
    </font>
    <font>
      <b val="true"/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i val="true"/>
      <sz val="12"/>
      <color rgb="FFFFFFFF"/>
      <name val="Arial"/>
      <family val="0"/>
      <charset val="1"/>
    </font>
    <font>
      <b val="true"/>
      <i val="true"/>
      <sz val="14"/>
      <color rgb="FF2B796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i val="true"/>
      <sz val="14"/>
      <color rgb="FF277E3E"/>
      <name val="Arial"/>
      <family val="2"/>
      <charset val="238"/>
    </font>
    <font>
      <b val="true"/>
      <sz val="14"/>
      <color rgb="FF46C6A4"/>
      <name val="Arial"/>
      <family val="0"/>
      <charset val="1"/>
    </font>
    <font>
      <i val="true"/>
      <sz val="14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i val="true"/>
      <sz val="16"/>
      <color rgb="FFFFFFFF"/>
      <name val="Arial"/>
      <family val="0"/>
      <charset val="1"/>
    </font>
    <font>
      <b val="true"/>
      <i val="true"/>
      <sz val="16"/>
      <color rgb="FFFFFFFF"/>
      <name val="Arial"/>
      <family val="2"/>
      <charset val="238"/>
    </font>
    <font>
      <i val="true"/>
      <sz val="10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252525"/>
      </patternFill>
    </fill>
    <fill>
      <patternFill patternType="solid">
        <fgColor rgb="FFFFE599"/>
        <bgColor rgb="FFFFFF99"/>
      </patternFill>
    </fill>
    <fill>
      <patternFill patternType="solid">
        <fgColor rgb="FF999999"/>
        <bgColor rgb="FF808080"/>
      </patternFill>
    </fill>
    <fill>
      <patternFill patternType="solid">
        <fgColor rgb="FF46C694"/>
        <bgColor rgb="FF46C6A4"/>
      </patternFill>
    </fill>
    <fill>
      <patternFill patternType="solid">
        <fgColor rgb="FF252525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666666"/>
        <bgColor rgb="FF808080"/>
      </patternFill>
    </fill>
    <fill>
      <patternFill patternType="solid">
        <fgColor rgb="FF434343"/>
        <bgColor rgb="FF252525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>
        <color rgb="FFB7B7B7"/>
      </left>
      <right style="medium">
        <color rgb="FFB7B7B7"/>
      </right>
      <top style="medium">
        <color rgb="FFB7B7B7"/>
      </top>
      <bottom style="medium">
        <color rgb="FFB7B7B7"/>
      </bottom>
      <diagonal/>
    </border>
    <border diagonalUp="false" diagonalDown="false"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5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9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1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1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2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1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7E3E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6C694"/>
      <rgbColor rgb="FFCCFFFF"/>
      <rgbColor rgb="FFCCFFCC"/>
      <rgbColor rgb="FFFFFF99"/>
      <rgbColor rgb="FF99CCFF"/>
      <rgbColor rgb="FFFF99CC"/>
      <rgbColor rgb="FFCC99FF"/>
      <rgbColor rgb="FFFFE599"/>
      <rgbColor rgb="FF3366FF"/>
      <rgbColor rgb="FF46C6A4"/>
      <rgbColor rgb="FF99CC00"/>
      <rgbColor rgb="FFFFCC00"/>
      <rgbColor rgb="FFFF9900"/>
      <rgbColor rgb="FFFF6600"/>
      <rgbColor rgb="FF666666"/>
      <rgbColor rgb="FF999999"/>
      <rgbColor rgb="FF003366"/>
      <rgbColor rgb="FF2B7964"/>
      <rgbColor rgb="FF003300"/>
      <rgbColor rgb="FF434343"/>
      <rgbColor rgb="FF993300"/>
      <rgbColor rgb="FF993366"/>
      <rgbColor rgb="FF333399"/>
      <rgbColor rgb="FF25252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1511280</xdr:colOff>
      <xdr:row>0</xdr:row>
      <xdr:rowOff>266760</xdr:rowOff>
    </xdr:from>
    <xdr:to>
      <xdr:col>3</xdr:col>
      <xdr:colOff>695880</xdr:colOff>
      <xdr:row>0</xdr:row>
      <xdr:rowOff>1380600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1511280" y="266760"/>
          <a:ext cx="2215440" cy="1113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8.73"/>
    <col collapsed="false" customWidth="true" hidden="false" outlineLevel="0" max="3" min="3" style="1" width="10.27"/>
    <col collapsed="false" customWidth="true" hidden="false" outlineLevel="0" max="4" min="4" style="1" width="13.82"/>
    <col collapsed="false" customWidth="true" hidden="false" outlineLevel="0" max="5" min="5" style="1" width="11.73"/>
    <col collapsed="false" customWidth="true" hidden="false" outlineLevel="0" max="6" min="6" style="1" width="17.91"/>
    <col collapsed="false" customWidth="true" hidden="false" outlineLevel="0" max="7" min="7" style="1" width="13.36"/>
    <col collapsed="false" customWidth="true" hidden="false" outlineLevel="0" max="8" min="8" style="1" width="9.63"/>
    <col collapsed="false" customWidth="true" hidden="false" outlineLevel="0" max="9" min="9" style="1" width="22.18"/>
    <col collapsed="false" customWidth="true" hidden="false" outlineLevel="0" max="10" min="10" style="1" width="15.09"/>
    <col collapsed="false" customWidth="true" hidden="false" outlineLevel="0" max="11" min="11" style="1" width="16.09"/>
    <col collapsed="false" customWidth="true" hidden="false" outlineLevel="0" max="12" min="12" style="1" width="16.82"/>
    <col collapsed="false" customWidth="true" hidden="false" outlineLevel="0" max="13" min="13" style="1" width="46.36"/>
    <col collapsed="false" customWidth="true" hidden="false" outlineLevel="0" max="26" min="14" style="1" width="11"/>
  </cols>
  <sheetData>
    <row r="1" customFormat="false" ht="125.25" hidden="false" customHeight="true" outlineLevel="0" collapsed="false">
      <c r="A1" s="2"/>
      <c r="B1" s="2"/>
      <c r="C1" s="2"/>
      <c r="D1" s="3"/>
      <c r="E1" s="4" t="s">
        <v>0</v>
      </c>
      <c r="F1" s="4"/>
      <c r="G1" s="4"/>
      <c r="H1" s="4"/>
      <c r="I1" s="4"/>
      <c r="J1" s="4"/>
      <c r="K1" s="3"/>
      <c r="L1" s="3"/>
      <c r="M1" s="2"/>
    </row>
    <row r="2" customFormat="false" ht="42.75" hidden="false" customHeight="true" outlineLevel="0" collapsed="false">
      <c r="A2" s="2"/>
      <c r="B2" s="5" t="s">
        <v>1</v>
      </c>
      <c r="C2" s="5"/>
      <c r="D2" s="6" t="s">
        <v>2</v>
      </c>
      <c r="E2" s="6" t="s">
        <v>3</v>
      </c>
      <c r="F2" s="6" t="s">
        <v>4</v>
      </c>
      <c r="G2" s="6" t="s">
        <v>5</v>
      </c>
      <c r="H2" s="7"/>
      <c r="I2" s="8" t="s">
        <v>6</v>
      </c>
      <c r="J2" s="9" t="n">
        <v>0.12</v>
      </c>
      <c r="K2" s="9"/>
      <c r="L2" s="7"/>
      <c r="M2" s="7"/>
    </row>
    <row r="3" customFormat="false" ht="35.25" hidden="false" customHeight="true" outlineLevel="0" collapsed="false">
      <c r="A3" s="3"/>
      <c r="B3" s="5"/>
      <c r="C3" s="5"/>
      <c r="D3" s="10" t="n">
        <v>600</v>
      </c>
      <c r="E3" s="11" t="n">
        <v>390</v>
      </c>
      <c r="F3" s="10" t="n">
        <v>55</v>
      </c>
      <c r="G3" s="10" t="n">
        <v>9</v>
      </c>
      <c r="H3" s="7"/>
      <c r="I3" s="8"/>
      <c r="J3" s="9"/>
      <c r="K3" s="9"/>
      <c r="L3" s="7"/>
      <c r="M3" s="7"/>
    </row>
    <row r="4" customFormat="false" ht="27.75" hidden="false" customHeight="true" outlineLevel="0" collapsed="false">
      <c r="A4" s="12"/>
      <c r="B4" s="12"/>
      <c r="C4" s="12"/>
      <c r="D4" s="12"/>
      <c r="E4" s="13"/>
      <c r="F4" s="7" t="n">
        <v>500</v>
      </c>
      <c r="G4" s="12"/>
      <c r="H4" s="12"/>
      <c r="I4" s="12"/>
      <c r="J4" s="12"/>
      <c r="K4" s="12"/>
      <c r="L4" s="12"/>
      <c r="M4" s="12"/>
    </row>
    <row r="5" customFormat="false" ht="25.5" hidden="false" customHeight="true" outlineLevel="0" collapsed="false">
      <c r="A5" s="14"/>
      <c r="B5" s="15" t="s">
        <v>7</v>
      </c>
      <c r="C5" s="15"/>
      <c r="D5" s="15"/>
      <c r="E5" s="15"/>
      <c r="F5" s="15"/>
      <c r="G5" s="16"/>
      <c r="H5" s="15" t="s">
        <v>8</v>
      </c>
      <c r="I5" s="15"/>
      <c r="J5" s="15"/>
      <c r="K5" s="15"/>
      <c r="L5" s="15"/>
      <c r="M5" s="7"/>
    </row>
    <row r="6" customFormat="false" ht="57" hidden="false" customHeight="true" outlineLevel="0" collapsed="false">
      <c r="A6" s="17"/>
      <c r="B6" s="18" t="s">
        <v>9</v>
      </c>
      <c r="C6" s="18" t="s">
        <v>10</v>
      </c>
      <c r="D6" s="18" t="s">
        <v>11</v>
      </c>
      <c r="E6" s="18" t="s">
        <v>12</v>
      </c>
      <c r="F6" s="18" t="s">
        <v>13</v>
      </c>
      <c r="G6" s="19"/>
      <c r="H6" s="18" t="s">
        <v>14</v>
      </c>
      <c r="I6" s="18" t="s">
        <v>15</v>
      </c>
      <c r="J6" s="18" t="s">
        <v>11</v>
      </c>
      <c r="K6" s="18" t="s">
        <v>12</v>
      </c>
      <c r="L6" s="18" t="s">
        <v>13</v>
      </c>
      <c r="M6" s="20"/>
    </row>
    <row r="7" s="29" customFormat="true" ht="46.5" hidden="false" customHeight="true" outlineLevel="0" collapsed="false">
      <c r="A7" s="21"/>
      <c r="B7" s="22" t="n">
        <f aca="false">F14</f>
        <v>33000</v>
      </c>
      <c r="C7" s="22" t="n">
        <f aca="false">J10</f>
        <v>1411.7675</v>
      </c>
      <c r="D7" s="23" t="n">
        <f aca="false">E14*D14-E14*I14</f>
        <v>3960</v>
      </c>
      <c r="E7" s="22" t="n">
        <f aca="false">B7+C7-D7</f>
        <v>30451.7675</v>
      </c>
      <c r="F7" s="24" t="n">
        <f aca="false">B7-E7</f>
        <v>2548.2325</v>
      </c>
      <c r="G7" s="19"/>
      <c r="H7" s="25" t="n">
        <f aca="false">G10/H10</f>
        <v>1200</v>
      </c>
      <c r="I7" s="26" t="n">
        <f aca="false">H7*100/G3</f>
        <v>13333.3333333333</v>
      </c>
      <c r="J7" s="27" t="n">
        <f aca="false">(I7*D14)-(I7*I14)</f>
        <v>86399.9999999999</v>
      </c>
      <c r="K7" s="27" t="n">
        <f aca="false">+H7*D3</f>
        <v>720000</v>
      </c>
      <c r="L7" s="24" t="n">
        <f aca="false">J7-F10</f>
        <v>55597.7999999999</v>
      </c>
      <c r="M7" s="28"/>
    </row>
    <row r="8" customFormat="false" ht="19.5" hidden="false" customHeight="true" outlineLevel="0" collapsed="false">
      <c r="A8" s="30"/>
      <c r="B8" s="31"/>
      <c r="C8" s="32"/>
      <c r="D8" s="32"/>
      <c r="E8" s="32"/>
      <c r="F8" s="32"/>
      <c r="G8" s="33"/>
      <c r="H8" s="32"/>
      <c r="I8" s="32"/>
      <c r="J8" s="31"/>
      <c r="K8" s="31"/>
      <c r="L8" s="31"/>
      <c r="M8" s="30"/>
    </row>
    <row r="9" customFormat="false" ht="15.75" hidden="false" customHeight="true" outlineLevel="0" collapsed="false">
      <c r="A9" s="34"/>
      <c r="B9" s="35"/>
      <c r="C9" s="36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8" t="s">
        <v>22</v>
      </c>
      <c r="J9" s="18" t="s">
        <v>23</v>
      </c>
      <c r="K9" s="30"/>
      <c r="L9" s="30"/>
      <c r="M9" s="37"/>
    </row>
    <row r="10" customFormat="false" ht="18" hidden="false" customHeight="true" outlineLevel="0" collapsed="false">
      <c r="A10" s="34"/>
      <c r="B10" s="35"/>
      <c r="C10" s="36"/>
      <c r="D10" s="10" t="n">
        <v>1</v>
      </c>
      <c r="E10" s="38" t="n">
        <f aca="false">IF(D10=15,943.7,IF(D10=4,258.66,78.98))</f>
        <v>78.98</v>
      </c>
      <c r="F10" s="39" t="n">
        <f aca="false">E10*E3</f>
        <v>30802.2</v>
      </c>
      <c r="G10" s="40" t="n">
        <f aca="false">120*D10</f>
        <v>120</v>
      </c>
      <c r="H10" s="40" t="n">
        <v>0.1</v>
      </c>
      <c r="I10" s="41" t="n">
        <f aca="false">F10/G10/10</f>
        <v>25.6685</v>
      </c>
      <c r="J10" s="42" t="n">
        <f aca="false">I10*F3</f>
        <v>1411.7675</v>
      </c>
      <c r="K10" s="30"/>
      <c r="L10" s="30"/>
      <c r="M10" s="37"/>
    </row>
    <row r="11" customFormat="false" ht="33.75" hidden="false" customHeight="true" outlineLevel="0" collapsed="false">
      <c r="A11" s="34"/>
      <c r="B11" s="34"/>
      <c r="C11" s="32"/>
      <c r="D11" s="32"/>
      <c r="E11" s="32"/>
      <c r="F11" s="32"/>
      <c r="G11" s="32"/>
      <c r="H11" s="32"/>
      <c r="I11" s="32"/>
      <c r="J11" s="33"/>
      <c r="K11" s="33"/>
      <c r="L11" s="30"/>
      <c r="M11" s="37"/>
    </row>
    <row r="12" customFormat="false" ht="21" hidden="false" customHeight="true" outlineLevel="0" collapsed="false">
      <c r="A12" s="30"/>
      <c r="B12" s="21"/>
      <c r="C12" s="43" t="s">
        <v>24</v>
      </c>
      <c r="D12" s="43"/>
      <c r="E12" s="43"/>
      <c r="F12" s="43"/>
      <c r="G12" s="44"/>
      <c r="H12" s="43" t="s">
        <v>25</v>
      </c>
      <c r="I12" s="43"/>
      <c r="J12" s="43"/>
      <c r="K12" s="43"/>
      <c r="L12" s="28"/>
      <c r="M12" s="30"/>
    </row>
    <row r="13" customFormat="false" ht="52.5" hidden="false" customHeight="true" outlineLevel="0" collapsed="false">
      <c r="A13" s="20"/>
      <c r="B13" s="21"/>
      <c r="C13" s="18" t="s">
        <v>5</v>
      </c>
      <c r="D13" s="18" t="s">
        <v>26</v>
      </c>
      <c r="E13" s="18" t="s">
        <v>27</v>
      </c>
      <c r="F13" s="18" t="s">
        <v>28</v>
      </c>
      <c r="G13" s="44"/>
      <c r="H13" s="18" t="s">
        <v>29</v>
      </c>
      <c r="I13" s="18" t="s">
        <v>26</v>
      </c>
      <c r="J13" s="18" t="s">
        <v>30</v>
      </c>
      <c r="K13" s="18" t="s">
        <v>31</v>
      </c>
      <c r="L13" s="28"/>
      <c r="M13" s="20"/>
    </row>
    <row r="14" customFormat="false" ht="19.5" hidden="false" customHeight="false" outlineLevel="0" collapsed="false">
      <c r="A14" s="20"/>
      <c r="B14" s="21"/>
      <c r="C14" s="45" t="n">
        <f aca="false">G3</f>
        <v>9</v>
      </c>
      <c r="D14" s="46" t="n">
        <f aca="false">G3*D3/100</f>
        <v>54</v>
      </c>
      <c r="E14" s="47" t="n">
        <f aca="false">F3/G3*100</f>
        <v>611.111111111111</v>
      </c>
      <c r="F14" s="22" t="n">
        <f aca="false">F3*D3</f>
        <v>33000</v>
      </c>
      <c r="G14" s="44"/>
      <c r="H14" s="48" t="n">
        <f aca="false">G3*(1-J2)</f>
        <v>7.92</v>
      </c>
      <c r="I14" s="46" t="n">
        <f aca="false">H14*D3/100</f>
        <v>47.52</v>
      </c>
      <c r="J14" s="47" t="n">
        <f aca="false">F3/H14*100</f>
        <v>694.444444444445</v>
      </c>
      <c r="K14" s="22" t="n">
        <f aca="false">D3*F3+J10</f>
        <v>34411.7675</v>
      </c>
      <c r="L14" s="49"/>
      <c r="M14" s="20"/>
    </row>
    <row r="15" customFormat="false" ht="36.75" hidden="false" customHeight="true" outlineLevel="0" collapsed="false">
      <c r="A15" s="20"/>
      <c r="B15" s="34"/>
      <c r="C15" s="32"/>
      <c r="D15" s="32"/>
      <c r="E15" s="32"/>
      <c r="F15" s="32"/>
      <c r="G15" s="34"/>
      <c r="H15" s="32"/>
      <c r="I15" s="32"/>
      <c r="J15" s="50"/>
      <c r="K15" s="32"/>
      <c r="L15" s="51"/>
      <c r="M15" s="20"/>
    </row>
    <row r="16" customFormat="false" ht="15.75" hidden="false" customHeight="true" outlineLevel="0" collapsed="false">
      <c r="A16" s="3"/>
      <c r="B16" s="20"/>
      <c r="C16" s="43" t="s">
        <v>32</v>
      </c>
      <c r="D16" s="43"/>
      <c r="E16" s="43"/>
      <c r="F16" s="43"/>
      <c r="G16" s="20"/>
      <c r="H16" s="43" t="s">
        <v>33</v>
      </c>
      <c r="I16" s="43"/>
      <c r="J16" s="43"/>
      <c r="K16" s="43"/>
      <c r="L16" s="3"/>
      <c r="M16" s="3"/>
    </row>
    <row r="17" customFormat="false" ht="46.5" hidden="false" customHeight="true" outlineLevel="0" collapsed="false">
      <c r="A17" s="2"/>
      <c r="B17" s="20"/>
      <c r="C17" s="18" t="s">
        <v>34</v>
      </c>
      <c r="D17" s="18" t="s">
        <v>35</v>
      </c>
      <c r="E17" s="18" t="s">
        <v>36</v>
      </c>
      <c r="F17" s="18" t="s">
        <v>37</v>
      </c>
      <c r="G17" s="20"/>
      <c r="H17" s="18" t="s">
        <v>34</v>
      </c>
      <c r="I17" s="18" t="s">
        <v>38</v>
      </c>
      <c r="J17" s="18" t="s">
        <v>39</v>
      </c>
      <c r="K17" s="18"/>
      <c r="L17" s="3"/>
      <c r="M17" s="2"/>
    </row>
    <row r="18" customFormat="false" ht="32.25" hidden="false" customHeight="true" outlineLevel="0" collapsed="false">
      <c r="A18" s="2"/>
      <c r="B18" s="3"/>
      <c r="C18" s="52" t="n">
        <f aca="false">+D14-I14</f>
        <v>6.48</v>
      </c>
      <c r="D18" s="47" t="n">
        <f aca="false">+F10/C18</f>
        <v>4753.42592592593</v>
      </c>
      <c r="E18" s="47" t="n">
        <f aca="false">+I7</f>
        <v>13333.3333333333</v>
      </c>
      <c r="F18" s="47" t="n">
        <f aca="false">+E18-D18</f>
        <v>8579.90740740741</v>
      </c>
      <c r="G18" s="3"/>
      <c r="H18" s="52" t="n">
        <f aca="false">+C18</f>
        <v>6.48</v>
      </c>
      <c r="I18" s="53" t="n">
        <f aca="false">100000/H18</f>
        <v>15432.0987654321</v>
      </c>
      <c r="J18" s="54" t="n">
        <f aca="false">+L7/D10</f>
        <v>55597.7999999999</v>
      </c>
      <c r="K18" s="47"/>
      <c r="L18" s="3"/>
      <c r="M18" s="3"/>
    </row>
    <row r="19" customFormat="false" ht="15.75" hidden="false" customHeight="true" outlineLevel="0" collapsed="false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customFormat="false" ht="15.75" hidden="false" customHeight="true" outlineLevel="0" collapsed="false">
      <c r="A20" s="1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true" outlineLevel="0" collapsed="false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customFormat="false" ht="15.75" hidden="false" customHeight="true" outlineLevel="0" collapsed="false">
      <c r="A22" s="1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.75" hidden="false" customHeight="true" outlineLevel="0" collapsed="false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customFormat="false" ht="15.75" hidden="false" customHeight="true" outlineLevel="0" collapsed="false">
      <c r="A24" s="12"/>
      <c r="B24" s="12"/>
      <c r="C24" s="12"/>
      <c r="D24" s="12"/>
      <c r="E24" s="55"/>
      <c r="F24" s="12"/>
      <c r="G24" s="12"/>
      <c r="H24" s="12"/>
      <c r="I24" s="12"/>
      <c r="J24" s="12"/>
      <c r="K24" s="12"/>
      <c r="L24" s="12"/>
      <c r="M24" s="12"/>
    </row>
    <row r="25" customFormat="false" ht="15.75" hidden="false" customHeight="true" outlineLevel="0" collapsed="false">
      <c r="A25" s="12"/>
      <c r="B25" s="12"/>
      <c r="C25" s="12"/>
      <c r="D25" s="12"/>
      <c r="E25" s="55"/>
      <c r="F25" s="12"/>
      <c r="G25" s="12"/>
      <c r="H25" s="12"/>
      <c r="I25" s="12"/>
      <c r="J25" s="12"/>
      <c r="K25" s="12"/>
      <c r="L25" s="12"/>
      <c r="M25" s="12"/>
    </row>
    <row r="26" customFormat="false" ht="15.75" hidden="false" customHeight="true" outlineLevel="0" collapsed="false">
      <c r="A26" s="12"/>
      <c r="B26" s="12"/>
      <c r="C26" s="12"/>
      <c r="D26" s="12"/>
      <c r="E26" s="55"/>
      <c r="F26" s="12"/>
      <c r="G26" s="12"/>
      <c r="H26" s="12"/>
      <c r="I26" s="12"/>
      <c r="J26" s="12"/>
      <c r="K26" s="12"/>
      <c r="L26" s="12"/>
      <c r="M26" s="12"/>
    </row>
    <row r="27" customFormat="false" ht="15.75" hidden="false" customHeight="true" outlineLevel="0" collapsed="false">
      <c r="A27" s="12"/>
      <c r="B27" s="12"/>
      <c r="C27" s="12"/>
      <c r="D27" s="12"/>
      <c r="E27" s="55"/>
      <c r="F27" s="12"/>
      <c r="G27" s="12"/>
      <c r="H27" s="12"/>
      <c r="I27" s="12"/>
      <c r="J27" s="12"/>
      <c r="K27" s="12"/>
      <c r="L27" s="12"/>
      <c r="M27" s="12"/>
    </row>
    <row r="28" customFormat="false" ht="15.75" hidden="false" customHeight="true" outlineLevel="0" collapsed="false">
      <c r="A28" s="12"/>
      <c r="B28" s="12"/>
      <c r="C28" s="12"/>
      <c r="D28" s="12"/>
      <c r="E28" s="55"/>
      <c r="F28" s="12"/>
      <c r="G28" s="12"/>
      <c r="H28" s="12"/>
      <c r="I28" s="12"/>
      <c r="J28" s="12"/>
      <c r="K28" s="12"/>
      <c r="L28" s="12"/>
      <c r="M28" s="12"/>
    </row>
    <row r="29" customFormat="false" ht="15.75" hidden="false" customHeight="true" outlineLevel="0" collapsed="false">
      <c r="A29" s="12"/>
      <c r="B29" s="12"/>
      <c r="C29" s="12"/>
      <c r="D29" s="12"/>
      <c r="E29" s="55"/>
      <c r="F29" s="12"/>
      <c r="G29" s="12"/>
      <c r="H29" s="12"/>
      <c r="I29" s="12"/>
      <c r="J29" s="12"/>
      <c r="K29" s="12"/>
      <c r="L29" s="12"/>
      <c r="M29" s="12"/>
    </row>
    <row r="30" customFormat="false" ht="15.75" hidden="false" customHeight="true" outlineLevel="0" collapsed="false">
      <c r="A30" s="12"/>
      <c r="B30" s="12"/>
      <c r="C30" s="12"/>
      <c r="D30" s="12"/>
      <c r="E30" s="55"/>
      <c r="F30" s="12"/>
      <c r="G30" s="12"/>
      <c r="H30" s="12"/>
      <c r="I30" s="12"/>
      <c r="J30" s="12"/>
      <c r="K30" s="12"/>
      <c r="L30" s="12"/>
      <c r="M30" s="12"/>
    </row>
    <row r="31" customFormat="false" ht="15.75" hidden="false" customHeight="true" outlineLevel="0" collapsed="false">
      <c r="A31" s="12"/>
      <c r="B31" s="12"/>
      <c r="C31" s="12"/>
      <c r="D31" s="12"/>
      <c r="E31" s="55"/>
      <c r="F31" s="12"/>
      <c r="G31" s="12"/>
      <c r="H31" s="12"/>
      <c r="I31" s="12"/>
      <c r="J31" s="12"/>
      <c r="K31" s="12"/>
      <c r="L31" s="12"/>
      <c r="M31" s="12"/>
    </row>
    <row r="32" customFormat="false" ht="15.75" hidden="false" customHeight="true" outlineLevel="0" collapsed="false">
      <c r="A32" s="12"/>
      <c r="B32" s="12"/>
      <c r="C32" s="12"/>
      <c r="D32" s="12"/>
      <c r="E32" s="55"/>
      <c r="F32" s="12"/>
      <c r="G32" s="12"/>
      <c r="H32" s="12"/>
      <c r="I32" s="12"/>
      <c r="J32" s="12"/>
      <c r="K32" s="12"/>
      <c r="L32" s="12"/>
      <c r="M32" s="12"/>
    </row>
    <row r="33" customFormat="false" ht="15.75" hidden="false" customHeight="true" outlineLevel="0" collapsed="false">
      <c r="A33" s="12"/>
      <c r="B33" s="12"/>
      <c r="C33" s="12"/>
      <c r="D33" s="12"/>
      <c r="E33" s="55"/>
      <c r="F33" s="12"/>
      <c r="G33" s="12"/>
      <c r="H33" s="12"/>
      <c r="I33" s="12"/>
      <c r="J33" s="12"/>
      <c r="K33" s="12"/>
      <c r="L33" s="12"/>
      <c r="M33" s="12"/>
    </row>
    <row r="34" customFormat="false" ht="15.75" hidden="false" customHeight="true" outlineLevel="0" collapsed="false">
      <c r="A34" s="12"/>
      <c r="B34" s="12"/>
      <c r="C34" s="12"/>
      <c r="D34" s="12"/>
      <c r="E34" s="55"/>
      <c r="F34" s="12"/>
      <c r="G34" s="12"/>
      <c r="H34" s="12"/>
      <c r="I34" s="12"/>
      <c r="J34" s="12"/>
      <c r="K34" s="12"/>
      <c r="L34" s="12"/>
      <c r="M34" s="12"/>
    </row>
    <row r="35" customFormat="false" ht="15.75" hidden="false" customHeight="true" outlineLevel="0" collapsed="false">
      <c r="A35" s="12"/>
      <c r="B35" s="12"/>
      <c r="C35" s="12"/>
      <c r="D35" s="12"/>
      <c r="E35" s="55"/>
      <c r="F35" s="12"/>
      <c r="G35" s="12"/>
      <c r="H35" s="12"/>
      <c r="I35" s="12"/>
      <c r="J35" s="12"/>
      <c r="K35" s="12"/>
      <c r="L35" s="12"/>
      <c r="M35" s="12"/>
    </row>
    <row r="36" customFormat="false" ht="15.75" hidden="false" customHeight="true" outlineLevel="0" collapsed="false">
      <c r="A36" s="12"/>
      <c r="B36" s="12"/>
      <c r="C36" s="12"/>
      <c r="D36" s="12"/>
      <c r="E36" s="55"/>
      <c r="F36" s="12"/>
      <c r="G36" s="12"/>
      <c r="H36" s="12"/>
      <c r="I36" s="12"/>
      <c r="J36" s="12"/>
      <c r="K36" s="12"/>
      <c r="L36" s="12"/>
      <c r="M36" s="12"/>
    </row>
    <row r="37" customFormat="false" ht="15.75" hidden="false" customHeight="true" outlineLevel="0" collapsed="false">
      <c r="A37" s="12"/>
      <c r="B37" s="12"/>
      <c r="C37" s="12"/>
      <c r="D37" s="12"/>
      <c r="E37" s="55"/>
      <c r="F37" s="12"/>
      <c r="G37" s="12"/>
      <c r="H37" s="12"/>
      <c r="I37" s="12"/>
      <c r="J37" s="12"/>
      <c r="K37" s="12"/>
      <c r="L37" s="12"/>
      <c r="M37" s="12"/>
    </row>
    <row r="38" customFormat="false" ht="15.75" hidden="false" customHeight="true" outlineLevel="0" collapsed="false">
      <c r="A38" s="12"/>
      <c r="B38" s="12"/>
      <c r="C38" s="12"/>
      <c r="D38" s="12"/>
      <c r="E38" s="55"/>
      <c r="F38" s="12"/>
      <c r="G38" s="12"/>
      <c r="H38" s="12"/>
      <c r="I38" s="12"/>
      <c r="J38" s="12"/>
      <c r="K38" s="12"/>
      <c r="L38" s="12"/>
      <c r="M38" s="12"/>
    </row>
    <row r="39" customFormat="false" ht="15.75" hidden="false" customHeight="true" outlineLevel="0" collapsed="false">
      <c r="A39" s="12"/>
      <c r="B39" s="12"/>
      <c r="C39" s="12"/>
      <c r="D39" s="12"/>
      <c r="E39" s="55"/>
      <c r="F39" s="12"/>
      <c r="G39" s="12"/>
      <c r="H39" s="12"/>
      <c r="I39" s="12"/>
      <c r="J39" s="12"/>
      <c r="K39" s="12"/>
      <c r="L39" s="12"/>
      <c r="M39" s="12"/>
    </row>
    <row r="40" customFormat="false" ht="15.75" hidden="false" customHeight="true" outlineLevel="0" collapsed="false">
      <c r="A40" s="12"/>
      <c r="B40" s="12"/>
      <c r="C40" s="12"/>
      <c r="D40" s="12"/>
      <c r="E40" s="55"/>
      <c r="F40" s="12"/>
      <c r="G40" s="12"/>
      <c r="H40" s="12"/>
      <c r="I40" s="12"/>
      <c r="J40" s="12"/>
      <c r="K40" s="12"/>
      <c r="L40" s="12"/>
      <c r="M40" s="12"/>
    </row>
    <row r="41" customFormat="false" ht="15.75" hidden="false" customHeight="true" outlineLevel="0" collapsed="false">
      <c r="A41" s="12"/>
      <c r="B41" s="12"/>
      <c r="C41" s="12"/>
      <c r="D41" s="12"/>
      <c r="E41" s="55"/>
      <c r="F41" s="12"/>
      <c r="G41" s="12"/>
      <c r="H41" s="12"/>
      <c r="I41" s="12"/>
      <c r="J41" s="12"/>
      <c r="K41" s="12"/>
      <c r="L41" s="12"/>
      <c r="M41" s="12"/>
    </row>
    <row r="42" customFormat="false" ht="15.75" hidden="false" customHeight="true" outlineLevel="0" collapsed="false">
      <c r="A42" s="12"/>
      <c r="B42" s="12"/>
      <c r="C42" s="12"/>
      <c r="D42" s="12"/>
      <c r="E42" s="55"/>
      <c r="F42" s="12"/>
      <c r="G42" s="12"/>
      <c r="H42" s="12"/>
      <c r="I42" s="12"/>
      <c r="J42" s="12"/>
      <c r="K42" s="12"/>
      <c r="L42" s="12"/>
      <c r="M42" s="12"/>
    </row>
    <row r="43" customFormat="false" ht="15.75" hidden="false" customHeight="true" outlineLevel="0" collapsed="false">
      <c r="A43" s="12"/>
      <c r="B43" s="12"/>
      <c r="C43" s="12"/>
      <c r="D43" s="12"/>
      <c r="E43" s="55"/>
      <c r="F43" s="12"/>
      <c r="G43" s="12"/>
      <c r="H43" s="12"/>
      <c r="I43" s="12"/>
      <c r="J43" s="12"/>
      <c r="K43" s="12"/>
      <c r="L43" s="12"/>
      <c r="M43" s="12"/>
    </row>
    <row r="44" customFormat="false" ht="15.75" hidden="false" customHeight="true" outlineLevel="0" collapsed="false">
      <c r="A44" s="12"/>
      <c r="B44" s="12"/>
      <c r="C44" s="12"/>
      <c r="D44" s="12"/>
      <c r="E44" s="55"/>
      <c r="F44" s="12"/>
      <c r="G44" s="12"/>
      <c r="H44" s="12"/>
      <c r="I44" s="12"/>
      <c r="J44" s="12"/>
      <c r="K44" s="12"/>
      <c r="L44" s="12"/>
      <c r="M44" s="12"/>
    </row>
    <row r="45" customFormat="false" ht="15.75" hidden="false" customHeight="true" outlineLevel="0" collapsed="false">
      <c r="A45" s="12"/>
      <c r="B45" s="12"/>
      <c r="C45" s="12"/>
      <c r="D45" s="12"/>
      <c r="E45" s="55"/>
      <c r="F45" s="12"/>
      <c r="G45" s="12"/>
      <c r="H45" s="12"/>
      <c r="I45" s="12"/>
      <c r="J45" s="12"/>
      <c r="K45" s="12"/>
      <c r="L45" s="12"/>
      <c r="M45" s="12"/>
    </row>
    <row r="46" customFormat="false" ht="15.75" hidden="false" customHeight="true" outlineLevel="0" collapsed="false">
      <c r="A46" s="12"/>
      <c r="B46" s="12"/>
      <c r="C46" s="12"/>
      <c r="D46" s="12"/>
      <c r="E46" s="55"/>
      <c r="F46" s="12"/>
      <c r="G46" s="12"/>
      <c r="H46" s="12"/>
      <c r="I46" s="12"/>
      <c r="J46" s="12"/>
      <c r="K46" s="12"/>
      <c r="L46" s="12"/>
      <c r="M46" s="12"/>
    </row>
    <row r="47" customFormat="false" ht="15.75" hidden="false" customHeight="true" outlineLevel="0" collapsed="false">
      <c r="A47" s="12"/>
      <c r="B47" s="12"/>
      <c r="C47" s="12"/>
      <c r="D47" s="12"/>
      <c r="E47" s="55"/>
      <c r="F47" s="12"/>
      <c r="G47" s="12"/>
      <c r="H47" s="12"/>
      <c r="I47" s="12"/>
      <c r="J47" s="12"/>
      <c r="K47" s="12"/>
      <c r="L47" s="12"/>
      <c r="M47" s="12"/>
    </row>
    <row r="48" customFormat="false" ht="15.75" hidden="false" customHeight="true" outlineLevel="0" collapsed="false">
      <c r="A48" s="12"/>
      <c r="B48" s="12"/>
      <c r="C48" s="12"/>
      <c r="D48" s="12"/>
      <c r="E48" s="55"/>
      <c r="F48" s="12"/>
      <c r="G48" s="12"/>
      <c r="H48" s="12"/>
      <c r="I48" s="12"/>
      <c r="J48" s="12"/>
      <c r="K48" s="12"/>
      <c r="L48" s="12"/>
      <c r="M48" s="12"/>
    </row>
    <row r="49" customFormat="false" ht="15.75" hidden="false" customHeight="true" outlineLevel="0" collapsed="false">
      <c r="A49" s="12"/>
      <c r="B49" s="12"/>
      <c r="C49" s="12"/>
      <c r="D49" s="12"/>
      <c r="E49" s="55"/>
      <c r="F49" s="12"/>
      <c r="G49" s="12"/>
      <c r="H49" s="12"/>
      <c r="I49" s="12"/>
      <c r="J49" s="12"/>
      <c r="K49" s="12"/>
      <c r="L49" s="12"/>
      <c r="M49" s="12"/>
    </row>
    <row r="50" customFormat="false" ht="15.75" hidden="false" customHeight="true" outlineLevel="0" collapsed="false">
      <c r="A50" s="12"/>
      <c r="B50" s="12"/>
      <c r="C50" s="12"/>
      <c r="D50" s="12"/>
      <c r="E50" s="55"/>
      <c r="F50" s="12"/>
      <c r="G50" s="12"/>
      <c r="H50" s="12"/>
      <c r="I50" s="12"/>
      <c r="J50" s="12"/>
      <c r="K50" s="12"/>
      <c r="L50" s="12"/>
      <c r="M50" s="12"/>
    </row>
    <row r="51" customFormat="false" ht="15.75" hidden="false" customHeight="true" outlineLevel="0" collapsed="false">
      <c r="A51" s="12"/>
      <c r="B51" s="12"/>
      <c r="C51" s="12"/>
      <c r="D51" s="12"/>
      <c r="E51" s="55"/>
      <c r="F51" s="12"/>
      <c r="G51" s="12"/>
      <c r="H51" s="12"/>
      <c r="I51" s="12"/>
      <c r="J51" s="12"/>
      <c r="K51" s="12"/>
      <c r="L51" s="12"/>
      <c r="M51" s="12"/>
    </row>
    <row r="52" customFormat="false" ht="15.75" hidden="false" customHeight="true" outlineLevel="0" collapsed="false">
      <c r="A52" s="12"/>
      <c r="B52" s="12"/>
      <c r="C52" s="12"/>
      <c r="D52" s="12"/>
      <c r="E52" s="55"/>
      <c r="F52" s="12"/>
      <c r="G52" s="12"/>
      <c r="H52" s="12"/>
      <c r="I52" s="12"/>
      <c r="J52" s="12"/>
      <c r="K52" s="12"/>
      <c r="L52" s="12"/>
      <c r="M52" s="12"/>
    </row>
    <row r="53" customFormat="false" ht="15.75" hidden="false" customHeight="true" outlineLevel="0" collapsed="false">
      <c r="A53" s="12"/>
      <c r="B53" s="12"/>
      <c r="C53" s="12"/>
      <c r="D53" s="12"/>
      <c r="E53" s="55"/>
      <c r="F53" s="12"/>
      <c r="G53" s="12"/>
      <c r="H53" s="12"/>
      <c r="I53" s="12"/>
      <c r="J53" s="12"/>
      <c r="K53" s="12"/>
      <c r="L53" s="12"/>
      <c r="M53" s="12"/>
    </row>
    <row r="54" customFormat="false" ht="15.75" hidden="false" customHeight="true" outlineLevel="0" collapsed="false">
      <c r="A54" s="12"/>
      <c r="B54" s="12"/>
      <c r="C54" s="12"/>
      <c r="D54" s="12"/>
      <c r="E54" s="55"/>
      <c r="F54" s="12"/>
      <c r="G54" s="12"/>
      <c r="H54" s="12"/>
      <c r="I54" s="12"/>
      <c r="J54" s="12"/>
      <c r="K54" s="12"/>
      <c r="L54" s="12"/>
      <c r="M54" s="12"/>
    </row>
    <row r="55" customFormat="false" ht="15.75" hidden="false" customHeight="true" outlineLevel="0" collapsed="false">
      <c r="A55" s="12"/>
      <c r="B55" s="12"/>
      <c r="C55" s="12"/>
      <c r="D55" s="12"/>
      <c r="E55" s="55"/>
      <c r="F55" s="12"/>
      <c r="G55" s="12"/>
      <c r="H55" s="12"/>
      <c r="I55" s="12"/>
      <c r="J55" s="12"/>
      <c r="K55" s="12"/>
      <c r="L55" s="12"/>
      <c r="M55" s="12"/>
    </row>
    <row r="56" customFormat="false" ht="15.75" hidden="false" customHeight="true" outlineLevel="0" collapsed="false">
      <c r="A56" s="12"/>
      <c r="B56" s="12"/>
      <c r="C56" s="12"/>
      <c r="D56" s="12"/>
      <c r="E56" s="55"/>
      <c r="F56" s="12"/>
      <c r="G56" s="12"/>
      <c r="H56" s="12"/>
      <c r="I56" s="12"/>
      <c r="J56" s="12"/>
      <c r="K56" s="12"/>
      <c r="L56" s="12"/>
      <c r="M56" s="12"/>
    </row>
    <row r="57" customFormat="false" ht="15.75" hidden="false" customHeight="true" outlineLevel="0" collapsed="false">
      <c r="A57" s="12"/>
      <c r="B57" s="12"/>
      <c r="C57" s="12"/>
      <c r="D57" s="12"/>
      <c r="E57" s="55"/>
      <c r="F57" s="12"/>
      <c r="G57" s="12"/>
      <c r="H57" s="12"/>
      <c r="I57" s="12"/>
      <c r="J57" s="12"/>
      <c r="K57" s="12"/>
      <c r="L57" s="12"/>
      <c r="M57" s="12"/>
    </row>
    <row r="58" customFormat="false" ht="15.75" hidden="false" customHeight="true" outlineLevel="0" collapsed="false">
      <c r="A58" s="12"/>
      <c r="B58" s="12"/>
      <c r="C58" s="12"/>
      <c r="D58" s="12"/>
      <c r="E58" s="55"/>
      <c r="F58" s="12"/>
      <c r="G58" s="12"/>
      <c r="H58" s="12"/>
      <c r="I58" s="12"/>
      <c r="J58" s="12"/>
      <c r="K58" s="12"/>
      <c r="L58" s="12"/>
      <c r="M58" s="12"/>
    </row>
    <row r="59" customFormat="false" ht="15.75" hidden="false" customHeight="true" outlineLevel="0" collapsed="false">
      <c r="A59" s="12"/>
      <c r="B59" s="12"/>
      <c r="C59" s="12"/>
      <c r="D59" s="12"/>
      <c r="E59" s="55"/>
      <c r="F59" s="12"/>
      <c r="G59" s="12"/>
      <c r="H59" s="12"/>
      <c r="I59" s="12"/>
      <c r="J59" s="12"/>
      <c r="K59" s="12"/>
      <c r="L59" s="12"/>
      <c r="M59" s="12"/>
    </row>
    <row r="60" customFormat="false" ht="15.75" hidden="false" customHeight="true" outlineLevel="0" collapsed="false">
      <c r="A60" s="12"/>
      <c r="B60" s="12"/>
      <c r="C60" s="12"/>
      <c r="D60" s="12"/>
      <c r="E60" s="55"/>
      <c r="F60" s="12"/>
      <c r="G60" s="12"/>
      <c r="H60" s="12"/>
      <c r="I60" s="12"/>
      <c r="J60" s="12"/>
      <c r="K60" s="12"/>
      <c r="L60" s="12"/>
      <c r="M60" s="12"/>
    </row>
    <row r="61" customFormat="false" ht="15.75" hidden="false" customHeight="true" outlineLevel="0" collapsed="false">
      <c r="A61" s="12"/>
      <c r="B61" s="12"/>
      <c r="C61" s="12"/>
      <c r="D61" s="12"/>
      <c r="E61" s="55"/>
      <c r="F61" s="12"/>
      <c r="G61" s="12"/>
      <c r="H61" s="12"/>
      <c r="I61" s="12"/>
      <c r="J61" s="12"/>
      <c r="K61" s="12"/>
      <c r="L61" s="12"/>
      <c r="M61" s="12"/>
    </row>
    <row r="62" customFormat="false" ht="15.75" hidden="false" customHeight="true" outlineLevel="0" collapsed="false">
      <c r="A62" s="12"/>
      <c r="B62" s="12"/>
      <c r="C62" s="12"/>
      <c r="D62" s="12"/>
      <c r="E62" s="55"/>
      <c r="F62" s="12"/>
      <c r="G62" s="12"/>
      <c r="H62" s="12"/>
      <c r="I62" s="12"/>
      <c r="J62" s="12"/>
      <c r="K62" s="12"/>
      <c r="L62" s="12"/>
      <c r="M62" s="12"/>
    </row>
    <row r="63" customFormat="false" ht="15.75" hidden="false" customHeight="true" outlineLevel="0" collapsed="false">
      <c r="A63" s="12"/>
      <c r="B63" s="12"/>
      <c r="C63" s="12"/>
      <c r="D63" s="12"/>
      <c r="E63" s="55"/>
      <c r="F63" s="12"/>
      <c r="G63" s="12"/>
      <c r="H63" s="12"/>
      <c r="I63" s="12"/>
      <c r="J63" s="12"/>
      <c r="K63" s="12"/>
      <c r="L63" s="12"/>
      <c r="M63" s="12"/>
    </row>
    <row r="64" customFormat="false" ht="15.75" hidden="false" customHeight="true" outlineLevel="0" collapsed="false">
      <c r="A64" s="12"/>
      <c r="B64" s="12"/>
      <c r="C64" s="12"/>
      <c r="D64" s="12"/>
      <c r="E64" s="55"/>
      <c r="F64" s="12"/>
      <c r="G64" s="12"/>
      <c r="H64" s="12"/>
      <c r="I64" s="12"/>
      <c r="J64" s="12"/>
      <c r="K64" s="12"/>
      <c r="L64" s="12"/>
      <c r="M64" s="12"/>
    </row>
    <row r="65" customFormat="false" ht="15.75" hidden="false" customHeight="true" outlineLevel="0" collapsed="false">
      <c r="A65" s="12"/>
      <c r="B65" s="12"/>
      <c r="C65" s="12"/>
      <c r="D65" s="12"/>
      <c r="E65" s="55"/>
      <c r="F65" s="12"/>
      <c r="G65" s="12"/>
      <c r="H65" s="12"/>
      <c r="I65" s="12"/>
      <c r="J65" s="12"/>
      <c r="K65" s="12"/>
      <c r="L65" s="12"/>
      <c r="M65" s="12"/>
    </row>
    <row r="66" customFormat="false" ht="15.75" hidden="false" customHeight="true" outlineLevel="0" collapsed="false">
      <c r="A66" s="12"/>
      <c r="B66" s="12"/>
      <c r="C66" s="12"/>
      <c r="D66" s="12"/>
      <c r="E66" s="55"/>
      <c r="F66" s="12"/>
      <c r="G66" s="12"/>
      <c r="H66" s="12"/>
      <c r="I66" s="12"/>
      <c r="J66" s="12"/>
      <c r="K66" s="12"/>
      <c r="L66" s="12"/>
      <c r="M66" s="12"/>
    </row>
    <row r="67" customFormat="false" ht="15.75" hidden="false" customHeight="true" outlineLevel="0" collapsed="false">
      <c r="A67" s="12"/>
      <c r="B67" s="12"/>
      <c r="C67" s="12"/>
      <c r="D67" s="12"/>
      <c r="E67" s="55"/>
      <c r="F67" s="12"/>
      <c r="G67" s="12"/>
      <c r="H67" s="12"/>
      <c r="I67" s="12"/>
      <c r="J67" s="12"/>
      <c r="K67" s="12"/>
      <c r="L67" s="12"/>
      <c r="M67" s="12"/>
    </row>
    <row r="68" customFormat="false" ht="15.75" hidden="false" customHeight="true" outlineLevel="0" collapsed="false">
      <c r="A68" s="12"/>
      <c r="B68" s="12"/>
      <c r="C68" s="12"/>
      <c r="D68" s="12"/>
      <c r="E68" s="55"/>
      <c r="F68" s="12"/>
      <c r="G68" s="12"/>
      <c r="H68" s="12"/>
      <c r="I68" s="12"/>
      <c r="J68" s="12"/>
      <c r="K68" s="12"/>
      <c r="L68" s="12"/>
      <c r="M68" s="12"/>
    </row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1">
    <mergeCell ref="E1:J1"/>
    <mergeCell ref="B2:C3"/>
    <mergeCell ref="I2:I3"/>
    <mergeCell ref="J2:K3"/>
    <mergeCell ref="B5:F5"/>
    <mergeCell ref="H5:L5"/>
    <mergeCell ref="C9:C10"/>
    <mergeCell ref="C12:F12"/>
    <mergeCell ref="H12:K12"/>
    <mergeCell ref="C16:F16"/>
    <mergeCell ref="H16:K16"/>
  </mergeCells>
  <dataValidations count="1">
    <dataValidation allowBlank="true" errorStyle="stop" operator="between" showDropDown="false" showErrorMessage="true" showInputMessage="true" sqref="D10" type="list">
      <formula1>"1,4,15"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2022-06-22T07:01:08Z</dcterms:created>
  <dc:creator>Siklósi László</dc:creator>
  <dc:description/>
  <dc:language>hu-HU</dc:language>
  <cp:lastModifiedBy>Siklósi László</cp:lastModifiedBy>
  <dcterms:modified xsi:type="dcterms:W3CDTF">2023-04-14T17:36:03Z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